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11310"/>
  </bookViews>
  <sheets>
    <sheet name="rekap" sheetId="1" r:id="rId1"/>
    <sheet name="RANHAM" sheetId="2" r:id="rId2"/>
    <sheet name="Sheet3" sheetId="3" r:id="rId3"/>
  </sheets>
  <definedNames>
    <definedName name="_xlnm._FilterDatabase" localSheetId="1" hidden="1">RANHAM!$A$5:$S$24</definedName>
  </definedNames>
  <calcPr calcId="144525"/>
</workbook>
</file>

<file path=xl/calcChain.xml><?xml version="1.0" encoding="utf-8"?>
<calcChain xmlns="http://schemas.openxmlformats.org/spreadsheetml/2006/main">
  <c r="G24" i="2" l="1"/>
  <c r="S21" i="2"/>
  <c r="R21" i="2"/>
  <c r="S20" i="2"/>
  <c r="R20" i="2"/>
  <c r="L21" i="2"/>
  <c r="L20" i="2"/>
  <c r="G21" i="2"/>
  <c r="G20" i="2"/>
  <c r="G19" i="2" s="1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L9" i="2"/>
  <c r="L10" i="2"/>
  <c r="L11" i="2"/>
  <c r="L12" i="2"/>
  <c r="L13" i="2"/>
  <c r="L14" i="2"/>
  <c r="L15" i="2"/>
  <c r="L16" i="2"/>
  <c r="L17" i="2"/>
  <c r="L8" i="2"/>
  <c r="J9" i="2"/>
  <c r="J10" i="2"/>
  <c r="J11" i="2"/>
  <c r="J12" i="2"/>
  <c r="J13" i="2"/>
  <c r="J14" i="2"/>
  <c r="J15" i="2"/>
  <c r="J16" i="2"/>
  <c r="J17" i="2"/>
  <c r="J8" i="2"/>
  <c r="G9" i="2"/>
  <c r="G10" i="2"/>
  <c r="G11" i="2"/>
  <c r="G12" i="2"/>
  <c r="G13" i="2"/>
  <c r="G14" i="2"/>
  <c r="G15" i="2"/>
  <c r="G16" i="2"/>
  <c r="G17" i="2"/>
  <c r="G8" i="2"/>
  <c r="L7" i="2" l="1"/>
  <c r="G7" i="2"/>
</calcChain>
</file>

<file path=xl/comments1.xml><?xml version="1.0" encoding="utf-8"?>
<comments xmlns="http://schemas.openxmlformats.org/spreadsheetml/2006/main">
  <authors>
    <author>USER</author>
  </authors>
  <commentList>
    <comment ref="G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link ke jumlah - REKAP</t>
        </r>
      </text>
    </comment>
  </commentList>
</comments>
</file>

<file path=xl/sharedStrings.xml><?xml version="1.0" encoding="utf-8"?>
<sst xmlns="http://schemas.openxmlformats.org/spreadsheetml/2006/main" count="82" uniqueCount="59">
  <si>
    <t xml:space="preserve">No. </t>
  </si>
  <si>
    <t>Tanggal SPJ</t>
  </si>
  <si>
    <t>Jumlah</t>
  </si>
  <si>
    <t>Keterangan</t>
  </si>
  <si>
    <t>Keterangan :</t>
  </si>
  <si>
    <t>Satuan</t>
  </si>
  <si>
    <t>Volume</t>
  </si>
  <si>
    <t>Harga Satuan</t>
  </si>
  <si>
    <t>No. Rekening</t>
  </si>
  <si>
    <t>Nama Barang / Rincina Obyek</t>
  </si>
  <si>
    <t>PAGU</t>
  </si>
  <si>
    <t>KEGIATAN : RANHAM</t>
  </si>
  <si>
    <t>Kegiatan</t>
  </si>
  <si>
    <t>Nilai Pagu (DPA)</t>
  </si>
  <si>
    <t>Nilai Realisasi</t>
  </si>
  <si>
    <t>No. DPA</t>
  </si>
  <si>
    <t>Jumlah (Rp.)</t>
  </si>
  <si>
    <t>2. Kolom SPJ, sesuai penjumlahan SPJ</t>
  </si>
  <si>
    <t>Harga Satuan (Rp.)</t>
  </si>
  <si>
    <t>SALDO BARNG</t>
  </si>
  <si>
    <t>SPJ - 1</t>
  </si>
  <si>
    <t>SPJ - 2</t>
  </si>
  <si>
    <t>7 (4X6)</t>
  </si>
  <si>
    <t>12 (9X11)</t>
  </si>
  <si>
    <t>17 (14X16)</t>
  </si>
  <si>
    <t>18 (4-9-14)</t>
  </si>
  <si>
    <t>5.2.2.01.01</t>
  </si>
  <si>
    <t>Alat Tulis Kantor</t>
  </si>
  <si>
    <t>Kertas HVS Folio 70 Grm</t>
  </si>
  <si>
    <t>Block Note</t>
  </si>
  <si>
    <t>Ballpoint Plastik</t>
  </si>
  <si>
    <t>Map Batik</t>
  </si>
  <si>
    <t>Map Biasa</t>
  </si>
  <si>
    <t>Kwitansi NCR</t>
  </si>
  <si>
    <t>Amplop Putih Airmal Panjang</t>
  </si>
  <si>
    <t>Blanko Pajak SSP</t>
  </si>
  <si>
    <t>Lem</t>
  </si>
  <si>
    <t>Catridge Black</t>
  </si>
  <si>
    <t>rim</t>
  </si>
  <si>
    <t>buah</t>
  </si>
  <si>
    <t>Buah</t>
  </si>
  <si>
    <t>Kotak</t>
  </si>
  <si>
    <t>botol</t>
  </si>
  <si>
    <t>Belanja Materai</t>
  </si>
  <si>
    <t>Materai 6000</t>
  </si>
  <si>
    <t>Materai 3000</t>
  </si>
  <si>
    <t>5.2.2.01.04</t>
  </si>
  <si>
    <t>lbr\/NULL/NULL</t>
  </si>
  <si>
    <t>Lbr/NULL/NULL</t>
  </si>
  <si>
    <t>1. Nama barang dan satuan barang sesuai dengan DPA Tahun Anggaran  2015</t>
  </si>
  <si>
    <t>Nanga Bulik, ..... Pebruari 2016</t>
  </si>
  <si>
    <t>PPTK</t>
  </si>
  <si>
    <t>(nama)</t>
  </si>
  <si>
    <t>NIP</t>
  </si>
  <si>
    <t>DATA PERSEDIAAN BARANG PAKAI HABIS</t>
  </si>
  <si>
    <t>REKAP DATA PERSEDIAAN BARANG PAKAI HABIS</t>
  </si>
  <si>
    <t>RANHAM</t>
  </si>
  <si>
    <t>1.20.1.20.03.42.02</t>
  </si>
  <si>
    <t>DST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</si>
</sst>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1" fontId="4" fillId="0" borderId="3" xfId="0" applyNumberFormat="1" applyFont="1" applyBorder="1"/>
    <xf numFmtId="0" fontId="4" fillId="0" borderId="1" xfId="0" applyFont="1" applyBorder="1"/>
    <xf numFmtId="0" fontId="4" fillId="0" borderId="0" xfId="0" applyFont="1" applyFill="1"/>
    <xf numFmtId="0" fontId="6" fillId="0" borderId="0" xfId="0" applyFont="1" applyFill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41" fontId="4" fillId="5" borderId="1" xfId="1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/>
    </xf>
    <xf numFmtId="41" fontId="4" fillId="2" borderId="1" xfId="1" applyFont="1" applyFill="1" applyBorder="1" applyAlignment="1">
      <alignment vertical="top"/>
    </xf>
    <xf numFmtId="14" fontId="4" fillId="3" borderId="1" xfId="1" applyNumberFormat="1" applyFont="1" applyFill="1" applyBorder="1" applyAlignment="1">
      <alignment vertical="top"/>
    </xf>
    <xf numFmtId="0" fontId="4" fillId="3" borderId="1" xfId="1" applyNumberFormat="1" applyFont="1" applyFill="1" applyBorder="1" applyAlignment="1">
      <alignment vertical="top"/>
    </xf>
    <xf numFmtId="41" fontId="4" fillId="3" borderId="1" xfId="1" applyFont="1" applyFill="1" applyBorder="1" applyAlignment="1">
      <alignment vertical="top"/>
    </xf>
    <xf numFmtId="41" fontId="4" fillId="0" borderId="1" xfId="1" applyFont="1" applyBorder="1" applyAlignment="1">
      <alignment vertical="top"/>
    </xf>
    <xf numFmtId="0" fontId="4" fillId="0" borderId="0" xfId="0" applyFont="1" applyAlignment="1">
      <alignment vertical="top"/>
    </xf>
    <xf numFmtId="41" fontId="4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41" fontId="4" fillId="2" borderId="5" xfId="1" applyFont="1" applyFill="1" applyBorder="1" applyAlignment="1">
      <alignment vertical="top"/>
    </xf>
    <xf numFmtId="41" fontId="4" fillId="3" borderId="5" xfId="1" applyFont="1" applyFill="1" applyBorder="1" applyAlignment="1">
      <alignment vertical="top"/>
    </xf>
    <xf numFmtId="41" fontId="4" fillId="0" borderId="5" xfId="1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14" fontId="4" fillId="0" borderId="1" xfId="1" applyNumberFormat="1" applyFont="1" applyFill="1" applyBorder="1" applyAlignment="1">
      <alignment vertical="top"/>
    </xf>
    <xf numFmtId="41" fontId="4" fillId="4" borderId="1" xfId="1" applyFont="1" applyFill="1" applyBorder="1" applyAlignment="1">
      <alignment vertical="top" wrapText="1"/>
    </xf>
    <xf numFmtId="41" fontId="4" fillId="0" borderId="1" xfId="1" applyFont="1" applyFill="1" applyBorder="1" applyAlignment="1">
      <alignment vertical="top" wrapText="1"/>
    </xf>
    <xf numFmtId="41" fontId="4" fillId="4" borderId="5" xfId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60" zoomScaleNormal="100" workbookViewId="0">
      <selection activeCell="E37" sqref="E37"/>
    </sheetView>
  </sheetViews>
  <sheetFormatPr defaultRowHeight="15" x14ac:dyDescent="0.2"/>
  <cols>
    <col min="1" max="1" width="5.5703125" style="1" customWidth="1"/>
    <col min="2" max="2" width="21.7109375" style="1" customWidth="1"/>
    <col min="3" max="4" width="19.85546875" style="1" customWidth="1"/>
    <col min="5" max="5" width="19.42578125" style="1" customWidth="1"/>
    <col min="6" max="6" width="16.28515625" style="1" customWidth="1"/>
    <col min="7" max="16384" width="9.140625" style="1"/>
  </cols>
  <sheetData>
    <row r="1" spans="1:6" ht="15.75" x14ac:dyDescent="0.25">
      <c r="A1" s="2" t="s">
        <v>55</v>
      </c>
    </row>
    <row r="2" spans="1:6" ht="15.75" x14ac:dyDescent="0.25">
      <c r="A2" s="2" t="s">
        <v>51</v>
      </c>
    </row>
    <row r="4" spans="1:6" s="4" customFormat="1" ht="35.25" customHeight="1" x14ac:dyDescent="0.2">
      <c r="A4" s="3" t="s">
        <v>0</v>
      </c>
      <c r="B4" s="3" t="s">
        <v>15</v>
      </c>
      <c r="C4" s="3" t="s">
        <v>12</v>
      </c>
      <c r="D4" s="3" t="s">
        <v>13</v>
      </c>
      <c r="E4" s="3" t="s">
        <v>14</v>
      </c>
      <c r="F4" s="3" t="s">
        <v>3</v>
      </c>
    </row>
    <row r="5" spans="1:6" s="55" customFormat="1" ht="12" customHeight="1" thickBot="1" x14ac:dyDescent="0.2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</row>
    <row r="6" spans="1:6" ht="15.75" thickTop="1" x14ac:dyDescent="0.2">
      <c r="A6" s="5">
        <v>1</v>
      </c>
      <c r="B6" s="6" t="s">
        <v>57</v>
      </c>
      <c r="C6" s="6" t="s">
        <v>56</v>
      </c>
      <c r="D6" s="6"/>
      <c r="E6" s="7"/>
      <c r="F6" s="6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x14ac:dyDescent="0.2">
      <c r="A10" s="8"/>
      <c r="B10" s="8"/>
      <c r="C10" s="8"/>
      <c r="D10" s="8"/>
      <c r="E10" s="8"/>
      <c r="F10" s="8"/>
    </row>
    <row r="11" spans="1:6" x14ac:dyDescent="0.2">
      <c r="A11" s="8"/>
      <c r="B11" s="8"/>
      <c r="C11" s="8"/>
      <c r="D11" s="8"/>
      <c r="E11" s="8"/>
      <c r="F11" s="8"/>
    </row>
    <row r="12" spans="1:6" x14ac:dyDescent="0.2">
      <c r="A12" s="8"/>
      <c r="B12" s="8"/>
      <c r="C12" s="8"/>
      <c r="D12" s="8"/>
      <c r="E12" s="8"/>
      <c r="F12" s="8"/>
    </row>
    <row r="13" spans="1:6" x14ac:dyDescent="0.2">
      <c r="A13" s="8"/>
      <c r="B13" s="8"/>
      <c r="C13" s="8"/>
      <c r="D13" s="8"/>
      <c r="E13" s="8"/>
      <c r="F13" s="8"/>
    </row>
    <row r="14" spans="1:6" x14ac:dyDescent="0.2">
      <c r="A14" s="8"/>
      <c r="B14" s="8"/>
      <c r="C14" s="8"/>
      <c r="D14" s="8"/>
      <c r="E14" s="8"/>
      <c r="F14" s="8"/>
    </row>
    <row r="15" spans="1:6" x14ac:dyDescent="0.2">
      <c r="A15" s="8"/>
      <c r="B15" s="8"/>
      <c r="C15" s="8"/>
      <c r="D15" s="8"/>
      <c r="E15" s="8"/>
      <c r="F15" s="8"/>
    </row>
    <row r="17" spans="4:4" x14ac:dyDescent="0.2">
      <c r="D17" s="9" t="s">
        <v>50</v>
      </c>
    </row>
    <row r="18" spans="4:4" x14ac:dyDescent="0.2">
      <c r="D18" s="9" t="s">
        <v>51</v>
      </c>
    </row>
    <row r="19" spans="4:4" x14ac:dyDescent="0.2">
      <c r="D19" s="9"/>
    </row>
    <row r="20" spans="4:4" x14ac:dyDescent="0.2">
      <c r="D20" s="9"/>
    </row>
    <row r="21" spans="4:4" x14ac:dyDescent="0.2">
      <c r="D21" s="10" t="s">
        <v>52</v>
      </c>
    </row>
    <row r="22" spans="4:4" x14ac:dyDescent="0.2">
      <c r="D22" s="9" t="s">
        <v>53</v>
      </c>
    </row>
    <row r="23" spans="4:4" x14ac:dyDescent="0.2">
      <c r="D23" s="9"/>
    </row>
    <row r="24" spans="4:4" x14ac:dyDescent="0.2">
      <c r="D24" s="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view="pageBreakPreview" zoomScale="60" zoomScaleNormal="70" workbookViewId="0">
      <selection activeCell="F46" sqref="F46"/>
    </sheetView>
  </sheetViews>
  <sheetFormatPr defaultRowHeight="15" x14ac:dyDescent="0.2"/>
  <cols>
    <col min="1" max="1" width="5.5703125" style="1" customWidth="1"/>
    <col min="2" max="2" width="13" style="1" customWidth="1"/>
    <col min="3" max="3" width="32.42578125" style="1" customWidth="1"/>
    <col min="4" max="4" width="9.7109375" style="11" customWidth="1"/>
    <col min="5" max="5" width="11.85546875" style="11" customWidth="1"/>
    <col min="6" max="6" width="15" style="1" customWidth="1"/>
    <col min="7" max="7" width="13.42578125" style="1" customWidth="1"/>
    <col min="8" max="8" width="13.42578125" style="1" bestFit="1" customWidth="1"/>
    <col min="9" max="9" width="11.140625" style="1" customWidth="1"/>
    <col min="10" max="10" width="9.42578125" style="1" bestFit="1" customWidth="1"/>
    <col min="11" max="11" width="13.7109375" style="1" customWidth="1"/>
    <col min="12" max="12" width="15.42578125" style="1" customWidth="1"/>
    <col min="13" max="13" width="11.42578125" style="1" customWidth="1"/>
    <col min="14" max="14" width="11.140625" style="1" customWidth="1"/>
    <col min="15" max="16" width="9.42578125" style="1" bestFit="1" customWidth="1"/>
    <col min="17" max="17" width="11.140625" style="1" customWidth="1"/>
    <col min="18" max="18" width="10.7109375" style="1" customWidth="1"/>
    <col min="19" max="19" width="9.42578125" style="1" bestFit="1" customWidth="1"/>
    <col min="20" max="16384" width="9.140625" style="1"/>
  </cols>
  <sheetData>
    <row r="1" spans="1:19" ht="15.75" x14ac:dyDescent="0.25">
      <c r="A1" s="2" t="s">
        <v>54</v>
      </c>
    </row>
    <row r="2" spans="1:19" ht="15.75" x14ac:dyDescent="0.25">
      <c r="A2" s="2" t="s">
        <v>11</v>
      </c>
      <c r="B2" s="2"/>
      <c r="C2" s="2"/>
      <c r="D2" s="12"/>
    </row>
    <row r="4" spans="1:19" s="2" customFormat="1" ht="15.75" x14ac:dyDescent="0.25">
      <c r="A4" s="13" t="s">
        <v>10</v>
      </c>
      <c r="B4" s="13"/>
      <c r="C4" s="13"/>
      <c r="D4" s="13"/>
      <c r="E4" s="13"/>
      <c r="F4" s="13"/>
      <c r="G4" s="13"/>
      <c r="H4" s="14" t="s">
        <v>20</v>
      </c>
      <c r="I4" s="14"/>
      <c r="J4" s="14"/>
      <c r="K4" s="14"/>
      <c r="L4" s="14"/>
      <c r="M4" s="15" t="s">
        <v>21</v>
      </c>
      <c r="N4" s="15"/>
      <c r="O4" s="15"/>
      <c r="P4" s="15"/>
      <c r="Q4" s="15"/>
      <c r="R4" s="16" t="s">
        <v>19</v>
      </c>
      <c r="S4" s="17"/>
    </row>
    <row r="5" spans="1:19" s="23" customFormat="1" ht="49.5" customHeight="1" x14ac:dyDescent="0.25">
      <c r="A5" s="18" t="s">
        <v>0</v>
      </c>
      <c r="B5" s="18" t="s">
        <v>8</v>
      </c>
      <c r="C5" s="18" t="s">
        <v>9</v>
      </c>
      <c r="D5" s="18" t="s">
        <v>6</v>
      </c>
      <c r="E5" s="19" t="s">
        <v>5</v>
      </c>
      <c r="F5" s="19" t="s">
        <v>18</v>
      </c>
      <c r="G5" s="19" t="s">
        <v>16</v>
      </c>
      <c r="H5" s="20" t="s">
        <v>1</v>
      </c>
      <c r="I5" s="20" t="s">
        <v>6</v>
      </c>
      <c r="J5" s="20" t="s">
        <v>5</v>
      </c>
      <c r="K5" s="20" t="s">
        <v>7</v>
      </c>
      <c r="L5" s="20" t="s">
        <v>16</v>
      </c>
      <c r="M5" s="21" t="s">
        <v>1</v>
      </c>
      <c r="N5" s="21" t="s">
        <v>6</v>
      </c>
      <c r="O5" s="21" t="s">
        <v>5</v>
      </c>
      <c r="P5" s="21" t="s">
        <v>7</v>
      </c>
      <c r="Q5" s="21" t="s">
        <v>16</v>
      </c>
      <c r="R5" s="22" t="s">
        <v>6</v>
      </c>
      <c r="S5" s="22" t="s">
        <v>5</v>
      </c>
    </row>
    <row r="6" spans="1:19" ht="14.25" customHeight="1" thickBot="1" x14ac:dyDescent="0.25">
      <c r="A6" s="24">
        <v>1</v>
      </c>
      <c r="B6" s="24">
        <v>2</v>
      </c>
      <c r="C6" s="24">
        <v>3</v>
      </c>
      <c r="D6" s="25">
        <v>4</v>
      </c>
      <c r="E6" s="25">
        <v>5</v>
      </c>
      <c r="F6" s="24">
        <v>6</v>
      </c>
      <c r="G6" s="24" t="s">
        <v>22</v>
      </c>
      <c r="H6" s="24">
        <v>8</v>
      </c>
      <c r="I6" s="24">
        <v>9</v>
      </c>
      <c r="J6" s="24">
        <v>10</v>
      </c>
      <c r="K6" s="24">
        <v>11</v>
      </c>
      <c r="L6" s="24" t="s">
        <v>23</v>
      </c>
      <c r="M6" s="24">
        <v>13</v>
      </c>
      <c r="N6" s="24">
        <v>14</v>
      </c>
      <c r="O6" s="24">
        <v>15</v>
      </c>
      <c r="P6" s="24">
        <v>16</v>
      </c>
      <c r="Q6" s="24" t="s">
        <v>24</v>
      </c>
      <c r="R6" s="24" t="s">
        <v>25</v>
      </c>
      <c r="S6" s="24">
        <v>19</v>
      </c>
    </row>
    <row r="7" spans="1:19" s="30" customFormat="1" ht="15.75" thickTop="1" x14ac:dyDescent="0.25">
      <c r="A7" s="60">
        <v>1</v>
      </c>
      <c r="B7" s="27" t="s">
        <v>26</v>
      </c>
      <c r="C7" s="26" t="s">
        <v>27</v>
      </c>
      <c r="D7" s="28"/>
      <c r="E7" s="28"/>
      <c r="F7" s="26"/>
      <c r="G7" s="29">
        <f>SUM(G8:G17)</f>
        <v>2389250</v>
      </c>
      <c r="H7" s="29"/>
      <c r="I7" s="29"/>
      <c r="J7" s="29"/>
      <c r="K7" s="29"/>
      <c r="L7" s="29">
        <f>SUM(L8:L17)</f>
        <v>2333000</v>
      </c>
      <c r="M7" s="29"/>
      <c r="N7" s="29"/>
      <c r="O7" s="29"/>
      <c r="P7" s="29"/>
      <c r="Q7" s="29"/>
      <c r="R7" s="29"/>
      <c r="S7" s="29"/>
    </row>
    <row r="8" spans="1:19" s="39" customFormat="1" x14ac:dyDescent="0.25">
      <c r="A8" s="61"/>
      <c r="B8" s="31"/>
      <c r="C8" s="31" t="s">
        <v>28</v>
      </c>
      <c r="D8" s="32">
        <v>10</v>
      </c>
      <c r="E8" s="32" t="s">
        <v>38</v>
      </c>
      <c r="F8" s="33">
        <v>56250</v>
      </c>
      <c r="G8" s="34">
        <f>D8*F8</f>
        <v>562500</v>
      </c>
      <c r="H8" s="35">
        <v>42669</v>
      </c>
      <c r="I8" s="36">
        <v>9</v>
      </c>
      <c r="J8" s="37" t="str">
        <f>E8</f>
        <v>rim</v>
      </c>
      <c r="K8" s="33">
        <v>56250</v>
      </c>
      <c r="L8" s="37">
        <f>+K8*I8</f>
        <v>506250</v>
      </c>
      <c r="M8" s="38"/>
      <c r="N8" s="38"/>
      <c r="O8" s="38"/>
      <c r="P8" s="38"/>
      <c r="Q8" s="38"/>
      <c r="R8" s="57">
        <f>+D8-I8-N8</f>
        <v>1</v>
      </c>
      <c r="S8" s="57" t="str">
        <f>E8</f>
        <v>rim</v>
      </c>
    </row>
    <row r="9" spans="1:19" s="39" customFormat="1" x14ac:dyDescent="0.25">
      <c r="A9" s="61"/>
      <c r="B9" s="31"/>
      <c r="C9" s="31" t="s">
        <v>29</v>
      </c>
      <c r="D9" s="32">
        <v>200</v>
      </c>
      <c r="E9" s="32" t="s">
        <v>39</v>
      </c>
      <c r="F9" s="33">
        <v>3125</v>
      </c>
      <c r="G9" s="34">
        <f t="shared" ref="G9:G17" si="0">D9*F9</f>
        <v>625000</v>
      </c>
      <c r="H9" s="35">
        <v>42669</v>
      </c>
      <c r="I9" s="36">
        <v>200</v>
      </c>
      <c r="J9" s="37" t="str">
        <f t="shared" ref="J9:J17" si="1">E9</f>
        <v>buah</v>
      </c>
      <c r="K9" s="33">
        <v>3125</v>
      </c>
      <c r="L9" s="37">
        <f t="shared" ref="L9:L17" si="2">+K9*I9</f>
        <v>625000</v>
      </c>
      <c r="M9" s="38"/>
      <c r="N9" s="38"/>
      <c r="O9" s="38"/>
      <c r="P9" s="38"/>
      <c r="Q9" s="38"/>
      <c r="R9" s="57">
        <f t="shared" ref="R9:R17" si="3">+D9-I9-N9</f>
        <v>0</v>
      </c>
      <c r="S9" s="57" t="str">
        <f t="shared" ref="S9:S17" si="4">E9</f>
        <v>buah</v>
      </c>
    </row>
    <row r="10" spans="1:19" s="39" customFormat="1" x14ac:dyDescent="0.25">
      <c r="A10" s="61"/>
      <c r="B10" s="31"/>
      <c r="C10" s="31" t="s">
        <v>30</v>
      </c>
      <c r="D10" s="32">
        <v>200</v>
      </c>
      <c r="E10" s="32" t="s">
        <v>39</v>
      </c>
      <c r="F10" s="33">
        <v>2500</v>
      </c>
      <c r="G10" s="34">
        <f t="shared" si="0"/>
        <v>500000</v>
      </c>
      <c r="H10" s="35">
        <v>42669</v>
      </c>
      <c r="I10" s="36">
        <v>200</v>
      </c>
      <c r="J10" s="37" t="str">
        <f t="shared" si="1"/>
        <v>buah</v>
      </c>
      <c r="K10" s="33">
        <v>2500</v>
      </c>
      <c r="L10" s="37">
        <f t="shared" si="2"/>
        <v>500000</v>
      </c>
      <c r="M10" s="38"/>
      <c r="N10" s="38"/>
      <c r="O10" s="38"/>
      <c r="P10" s="38"/>
      <c r="Q10" s="38"/>
      <c r="R10" s="57">
        <f t="shared" si="3"/>
        <v>0</v>
      </c>
      <c r="S10" s="57" t="str">
        <f t="shared" si="4"/>
        <v>buah</v>
      </c>
    </row>
    <row r="11" spans="1:19" s="39" customFormat="1" x14ac:dyDescent="0.25">
      <c r="A11" s="61"/>
      <c r="B11" s="31"/>
      <c r="C11" s="31" t="s">
        <v>31</v>
      </c>
      <c r="D11" s="32">
        <v>50</v>
      </c>
      <c r="E11" s="32" t="s">
        <v>40</v>
      </c>
      <c r="F11" s="33">
        <v>2500</v>
      </c>
      <c r="G11" s="34">
        <f t="shared" si="0"/>
        <v>125000</v>
      </c>
      <c r="H11" s="35">
        <v>42669</v>
      </c>
      <c r="I11" s="36">
        <v>50</v>
      </c>
      <c r="J11" s="37" t="str">
        <f t="shared" si="1"/>
        <v>Buah</v>
      </c>
      <c r="K11" s="33">
        <v>2500</v>
      </c>
      <c r="L11" s="37">
        <f t="shared" si="2"/>
        <v>125000</v>
      </c>
      <c r="M11" s="38"/>
      <c r="N11" s="38"/>
      <c r="O11" s="38"/>
      <c r="P11" s="38"/>
      <c r="Q11" s="38"/>
      <c r="R11" s="57">
        <f t="shared" si="3"/>
        <v>0</v>
      </c>
      <c r="S11" s="57" t="str">
        <f t="shared" si="4"/>
        <v>Buah</v>
      </c>
    </row>
    <row r="12" spans="1:19" s="39" customFormat="1" x14ac:dyDescent="0.25">
      <c r="A12" s="61"/>
      <c r="B12" s="31"/>
      <c r="C12" s="31" t="s">
        <v>32</v>
      </c>
      <c r="D12" s="32">
        <v>50</v>
      </c>
      <c r="E12" s="32" t="s">
        <v>40</v>
      </c>
      <c r="F12" s="33">
        <v>2000</v>
      </c>
      <c r="G12" s="34">
        <f t="shared" si="0"/>
        <v>100000</v>
      </c>
      <c r="H12" s="35">
        <v>42669</v>
      </c>
      <c r="I12" s="36">
        <v>50</v>
      </c>
      <c r="J12" s="37" t="str">
        <f t="shared" si="1"/>
        <v>Buah</v>
      </c>
      <c r="K12" s="33">
        <v>2000</v>
      </c>
      <c r="L12" s="37">
        <f t="shared" si="2"/>
        <v>100000</v>
      </c>
      <c r="M12" s="38"/>
      <c r="N12" s="38"/>
      <c r="O12" s="38"/>
      <c r="P12" s="38"/>
      <c r="Q12" s="38"/>
      <c r="R12" s="57">
        <f t="shared" si="3"/>
        <v>0</v>
      </c>
      <c r="S12" s="57" t="str">
        <f t="shared" si="4"/>
        <v>Buah</v>
      </c>
    </row>
    <row r="13" spans="1:19" s="39" customFormat="1" x14ac:dyDescent="0.25">
      <c r="A13" s="61"/>
      <c r="B13" s="31"/>
      <c r="C13" s="31" t="s">
        <v>33</v>
      </c>
      <c r="D13" s="32">
        <v>1</v>
      </c>
      <c r="E13" s="32" t="s">
        <v>40</v>
      </c>
      <c r="F13" s="33">
        <v>62500</v>
      </c>
      <c r="G13" s="34">
        <f t="shared" si="0"/>
        <v>62500</v>
      </c>
      <c r="H13" s="35">
        <v>42669</v>
      </c>
      <c r="I13" s="36">
        <v>1</v>
      </c>
      <c r="J13" s="37" t="str">
        <f t="shared" si="1"/>
        <v>Buah</v>
      </c>
      <c r="K13" s="33">
        <v>62500</v>
      </c>
      <c r="L13" s="37">
        <f t="shared" si="2"/>
        <v>62500</v>
      </c>
      <c r="M13" s="38"/>
      <c r="N13" s="38"/>
      <c r="O13" s="38"/>
      <c r="P13" s="38"/>
      <c r="Q13" s="38"/>
      <c r="R13" s="57">
        <f t="shared" si="3"/>
        <v>0</v>
      </c>
      <c r="S13" s="57" t="str">
        <f t="shared" si="4"/>
        <v>Buah</v>
      </c>
    </row>
    <row r="14" spans="1:19" s="39" customFormat="1" x14ac:dyDescent="0.25">
      <c r="A14" s="61"/>
      <c r="B14" s="31"/>
      <c r="C14" s="31" t="s">
        <v>34</v>
      </c>
      <c r="D14" s="32">
        <v>2</v>
      </c>
      <c r="E14" s="32" t="s">
        <v>41</v>
      </c>
      <c r="F14" s="33">
        <v>22500</v>
      </c>
      <c r="G14" s="34">
        <f t="shared" si="0"/>
        <v>45000</v>
      </c>
      <c r="H14" s="35">
        <v>42669</v>
      </c>
      <c r="I14" s="36">
        <v>2</v>
      </c>
      <c r="J14" s="37" t="str">
        <f t="shared" si="1"/>
        <v>Kotak</v>
      </c>
      <c r="K14" s="33">
        <v>22500</v>
      </c>
      <c r="L14" s="37">
        <f t="shared" si="2"/>
        <v>45000</v>
      </c>
      <c r="M14" s="38"/>
      <c r="N14" s="38"/>
      <c r="O14" s="38"/>
      <c r="P14" s="38"/>
      <c r="Q14" s="38"/>
      <c r="R14" s="57">
        <f t="shared" si="3"/>
        <v>0</v>
      </c>
      <c r="S14" s="57" t="str">
        <f t="shared" si="4"/>
        <v>Kotak</v>
      </c>
    </row>
    <row r="15" spans="1:19" s="39" customFormat="1" x14ac:dyDescent="0.25">
      <c r="A15" s="61"/>
      <c r="B15" s="31"/>
      <c r="C15" s="31" t="s">
        <v>35</v>
      </c>
      <c r="D15" s="32">
        <v>1</v>
      </c>
      <c r="E15" s="32" t="s">
        <v>40</v>
      </c>
      <c r="F15" s="33">
        <v>65000</v>
      </c>
      <c r="G15" s="34">
        <f t="shared" si="0"/>
        <v>65000</v>
      </c>
      <c r="H15" s="35">
        <v>42669</v>
      </c>
      <c r="I15" s="36">
        <v>1</v>
      </c>
      <c r="J15" s="37" t="str">
        <f t="shared" si="1"/>
        <v>Buah</v>
      </c>
      <c r="K15" s="33">
        <v>65000</v>
      </c>
      <c r="L15" s="37">
        <f t="shared" si="2"/>
        <v>65000</v>
      </c>
      <c r="M15" s="40"/>
      <c r="N15" s="40"/>
      <c r="O15" s="40"/>
      <c r="P15" s="40"/>
      <c r="Q15" s="40"/>
      <c r="R15" s="57">
        <f t="shared" si="3"/>
        <v>0</v>
      </c>
      <c r="S15" s="57" t="str">
        <f t="shared" si="4"/>
        <v>Buah</v>
      </c>
    </row>
    <row r="16" spans="1:19" s="39" customFormat="1" x14ac:dyDescent="0.25">
      <c r="A16" s="61"/>
      <c r="B16" s="31"/>
      <c r="C16" s="31" t="s">
        <v>36</v>
      </c>
      <c r="D16" s="32">
        <v>1</v>
      </c>
      <c r="E16" s="32" t="s">
        <v>42</v>
      </c>
      <c r="F16" s="33">
        <v>17000</v>
      </c>
      <c r="G16" s="34">
        <f t="shared" si="0"/>
        <v>17000</v>
      </c>
      <c r="H16" s="35">
        <v>42669</v>
      </c>
      <c r="I16" s="36">
        <v>1</v>
      </c>
      <c r="J16" s="37" t="str">
        <f t="shared" si="1"/>
        <v>botol</v>
      </c>
      <c r="K16" s="33">
        <v>17000</v>
      </c>
      <c r="L16" s="37">
        <f t="shared" si="2"/>
        <v>17000</v>
      </c>
      <c r="M16" s="40"/>
      <c r="N16" s="40"/>
      <c r="O16" s="40"/>
      <c r="P16" s="40"/>
      <c r="Q16" s="40"/>
      <c r="R16" s="57">
        <f t="shared" si="3"/>
        <v>0</v>
      </c>
      <c r="S16" s="57" t="str">
        <f t="shared" si="4"/>
        <v>botol</v>
      </c>
    </row>
    <row r="17" spans="1:19" s="39" customFormat="1" x14ac:dyDescent="0.25">
      <c r="A17" s="61"/>
      <c r="B17" s="31"/>
      <c r="C17" s="31" t="s">
        <v>37</v>
      </c>
      <c r="D17" s="32">
        <v>1</v>
      </c>
      <c r="E17" s="32" t="s">
        <v>40</v>
      </c>
      <c r="F17" s="33">
        <v>287250</v>
      </c>
      <c r="G17" s="34">
        <f t="shared" si="0"/>
        <v>287250</v>
      </c>
      <c r="H17" s="35">
        <v>42669</v>
      </c>
      <c r="I17" s="36">
        <v>1</v>
      </c>
      <c r="J17" s="37" t="str">
        <f t="shared" si="1"/>
        <v>Buah</v>
      </c>
      <c r="K17" s="33">
        <v>287250</v>
      </c>
      <c r="L17" s="37">
        <f t="shared" si="2"/>
        <v>287250</v>
      </c>
      <c r="M17" s="40"/>
      <c r="N17" s="40"/>
      <c r="O17" s="40"/>
      <c r="P17" s="40"/>
      <c r="Q17" s="40"/>
      <c r="R17" s="57">
        <f t="shared" si="3"/>
        <v>0</v>
      </c>
      <c r="S17" s="57" t="str">
        <f t="shared" si="4"/>
        <v>Buah</v>
      </c>
    </row>
    <row r="18" spans="1:19" s="39" customFormat="1" x14ac:dyDescent="0.25">
      <c r="A18" s="61"/>
      <c r="B18" s="31"/>
      <c r="C18" s="31"/>
      <c r="D18" s="32"/>
      <c r="E18" s="32"/>
      <c r="F18" s="31"/>
      <c r="G18" s="34"/>
      <c r="H18" s="37"/>
      <c r="I18" s="37"/>
      <c r="J18" s="37"/>
      <c r="K18" s="37"/>
      <c r="L18" s="37"/>
      <c r="M18" s="40"/>
      <c r="N18" s="40"/>
      <c r="O18" s="40"/>
      <c r="P18" s="40"/>
      <c r="Q18" s="40"/>
      <c r="R18" s="57"/>
      <c r="S18" s="57"/>
    </row>
    <row r="19" spans="1:19" s="43" customFormat="1" x14ac:dyDescent="0.25">
      <c r="A19" s="62">
        <v>2</v>
      </c>
      <c r="B19" s="41" t="s">
        <v>46</v>
      </c>
      <c r="C19" s="41" t="s">
        <v>43</v>
      </c>
      <c r="D19" s="42"/>
      <c r="E19" s="42"/>
      <c r="F19" s="41"/>
      <c r="G19" s="40">
        <f>SUM(G20:G21)</f>
        <v>180000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58"/>
      <c r="S19" s="58"/>
    </row>
    <row r="20" spans="1:19" s="43" customFormat="1" ht="45" x14ac:dyDescent="0.25">
      <c r="A20" s="62"/>
      <c r="B20" s="41"/>
      <c r="C20" s="41" t="s">
        <v>44</v>
      </c>
      <c r="D20" s="42">
        <v>25</v>
      </c>
      <c r="E20" s="42" t="s">
        <v>47</v>
      </c>
      <c r="F20" s="44">
        <v>6000</v>
      </c>
      <c r="G20" s="40">
        <f t="shared" ref="G20:G21" si="5">D20*F20</f>
        <v>150000</v>
      </c>
      <c r="H20" s="56">
        <v>42669</v>
      </c>
      <c r="I20" s="42">
        <v>25</v>
      </c>
      <c r="J20" s="42" t="s">
        <v>47</v>
      </c>
      <c r="K20" s="44">
        <v>6000</v>
      </c>
      <c r="L20" s="40">
        <f t="shared" ref="L20:L21" si="6">I20*K20</f>
        <v>150000</v>
      </c>
      <c r="M20" s="40"/>
      <c r="N20" s="40"/>
      <c r="O20" s="40"/>
      <c r="P20" s="40"/>
      <c r="Q20" s="40"/>
      <c r="R20" s="57">
        <f t="shared" ref="R20:R21" si="7">+D20-I20-N20</f>
        <v>0</v>
      </c>
      <c r="S20" s="57" t="str">
        <f t="shared" ref="S20:S21" si="8">E20</f>
        <v>lbr\/NULL/NULL</v>
      </c>
    </row>
    <row r="21" spans="1:19" s="43" customFormat="1" ht="60" x14ac:dyDescent="0.25">
      <c r="A21" s="41"/>
      <c r="B21" s="41"/>
      <c r="C21" s="41" t="s">
        <v>45</v>
      </c>
      <c r="D21" s="42">
        <v>10</v>
      </c>
      <c r="E21" s="42" t="s">
        <v>48</v>
      </c>
      <c r="F21" s="44">
        <v>3000</v>
      </c>
      <c r="G21" s="40">
        <f t="shared" si="5"/>
        <v>30000</v>
      </c>
      <c r="H21" s="56">
        <v>42669</v>
      </c>
      <c r="I21" s="42">
        <v>10</v>
      </c>
      <c r="J21" s="42" t="s">
        <v>48</v>
      </c>
      <c r="K21" s="44">
        <v>3000</v>
      </c>
      <c r="L21" s="40">
        <f t="shared" si="6"/>
        <v>30000</v>
      </c>
      <c r="M21" s="40"/>
      <c r="N21" s="40"/>
      <c r="O21" s="40"/>
      <c r="P21" s="40"/>
      <c r="Q21" s="40"/>
      <c r="R21" s="57">
        <f t="shared" si="7"/>
        <v>0</v>
      </c>
      <c r="S21" s="57" t="str">
        <f t="shared" si="8"/>
        <v>Lbr/NULL/NULL</v>
      </c>
    </row>
    <row r="22" spans="1:19" s="39" customFormat="1" x14ac:dyDescent="0.25">
      <c r="A22" s="31"/>
      <c r="B22" s="31" t="s">
        <v>58</v>
      </c>
      <c r="C22" s="31"/>
      <c r="D22" s="32"/>
      <c r="E22" s="32"/>
      <c r="F22" s="31"/>
      <c r="G22" s="34"/>
      <c r="H22" s="37"/>
      <c r="I22" s="37"/>
      <c r="J22" s="37"/>
      <c r="K22" s="37"/>
      <c r="L22" s="37"/>
      <c r="M22" s="40"/>
      <c r="N22" s="40"/>
      <c r="O22" s="40"/>
      <c r="P22" s="40"/>
      <c r="Q22" s="40"/>
      <c r="R22" s="57"/>
      <c r="S22" s="57"/>
    </row>
    <row r="23" spans="1:19" s="39" customFormat="1" x14ac:dyDescent="0.25">
      <c r="A23" s="45"/>
      <c r="B23" s="45"/>
      <c r="C23" s="45"/>
      <c r="D23" s="46"/>
      <c r="E23" s="46"/>
      <c r="F23" s="45"/>
      <c r="G23" s="34"/>
      <c r="H23" s="37"/>
      <c r="I23" s="37"/>
      <c r="J23" s="37"/>
      <c r="K23" s="37"/>
      <c r="L23" s="37"/>
      <c r="M23" s="40"/>
      <c r="N23" s="40"/>
      <c r="O23" s="40"/>
      <c r="P23" s="40"/>
      <c r="Q23" s="40"/>
      <c r="R23" s="57"/>
      <c r="S23" s="57"/>
    </row>
    <row r="24" spans="1:19" s="39" customFormat="1" x14ac:dyDescent="0.25">
      <c r="A24" s="47" t="s">
        <v>2</v>
      </c>
      <c r="B24" s="48"/>
      <c r="C24" s="48"/>
      <c r="D24" s="48"/>
      <c r="E24" s="48"/>
      <c r="F24" s="49"/>
      <c r="G24" s="50">
        <f>G7+G19</f>
        <v>2569250</v>
      </c>
      <c r="H24" s="51"/>
      <c r="I24" s="51"/>
      <c r="J24" s="51"/>
      <c r="K24" s="51"/>
      <c r="L24" s="51"/>
      <c r="M24" s="52"/>
      <c r="N24" s="52"/>
      <c r="O24" s="52"/>
      <c r="P24" s="52"/>
      <c r="Q24" s="52"/>
      <c r="R24" s="59"/>
      <c r="S24" s="59"/>
    </row>
    <row r="25" spans="1:19" x14ac:dyDescent="0.2">
      <c r="A25" s="9"/>
      <c r="B25" s="9"/>
      <c r="C25" s="9"/>
      <c r="D25" s="53"/>
      <c r="E25" s="53"/>
      <c r="F25" s="9"/>
      <c r="G25" s="9"/>
      <c r="H25" s="9"/>
      <c r="I25" s="9"/>
      <c r="J25" s="9"/>
      <c r="K25" s="9"/>
      <c r="L25" s="9"/>
      <c r="M25" s="9"/>
      <c r="N25" s="9"/>
    </row>
    <row r="26" spans="1:19" x14ac:dyDescent="0.2">
      <c r="A26" s="9" t="s">
        <v>4</v>
      </c>
      <c r="B26" s="9"/>
      <c r="C26" s="9"/>
      <c r="D26" s="53"/>
      <c r="E26" s="53"/>
      <c r="F26" s="9"/>
      <c r="G26" s="9"/>
      <c r="H26" s="9"/>
      <c r="I26" s="9"/>
      <c r="J26" s="9"/>
      <c r="K26" s="9"/>
      <c r="L26" s="9" t="s">
        <v>50</v>
      </c>
      <c r="M26" s="9"/>
      <c r="N26" s="9"/>
    </row>
    <row r="27" spans="1:19" x14ac:dyDescent="0.2">
      <c r="A27" s="9" t="s">
        <v>49</v>
      </c>
      <c r="B27" s="9"/>
      <c r="C27" s="9"/>
      <c r="D27" s="53"/>
      <c r="E27" s="53"/>
      <c r="F27" s="9"/>
      <c r="G27" s="9"/>
      <c r="H27" s="9"/>
      <c r="I27" s="9"/>
      <c r="J27" s="9"/>
      <c r="K27" s="9"/>
      <c r="L27" s="9" t="s">
        <v>51</v>
      </c>
      <c r="M27" s="9"/>
      <c r="N27" s="9"/>
    </row>
    <row r="28" spans="1:19" x14ac:dyDescent="0.2">
      <c r="A28" s="9" t="s">
        <v>17</v>
      </c>
      <c r="B28" s="9"/>
      <c r="C28" s="9"/>
      <c r="D28" s="53"/>
      <c r="E28" s="53"/>
      <c r="F28" s="9"/>
      <c r="G28" s="9"/>
      <c r="H28" s="9"/>
      <c r="I28" s="9"/>
      <c r="J28" s="9"/>
      <c r="K28" s="9"/>
      <c r="L28" s="9"/>
      <c r="M28" s="9"/>
      <c r="N28" s="9"/>
    </row>
    <row r="29" spans="1:19" x14ac:dyDescent="0.2">
      <c r="A29" s="9"/>
      <c r="B29" s="9"/>
      <c r="C29" s="9"/>
      <c r="D29" s="53"/>
      <c r="E29" s="53"/>
      <c r="F29" s="9"/>
      <c r="G29" s="9"/>
      <c r="H29" s="9"/>
      <c r="I29" s="9"/>
      <c r="J29" s="9"/>
      <c r="K29" s="9"/>
      <c r="L29" s="9"/>
      <c r="M29" s="9"/>
      <c r="N29" s="9"/>
    </row>
    <row r="30" spans="1:19" x14ac:dyDescent="0.2">
      <c r="A30" s="9"/>
      <c r="B30" s="9"/>
      <c r="C30" s="9"/>
      <c r="D30" s="53"/>
      <c r="E30" s="53"/>
      <c r="F30" s="9"/>
      <c r="G30" s="9"/>
      <c r="H30" s="9"/>
      <c r="I30" s="9"/>
      <c r="J30" s="9"/>
      <c r="K30" s="9"/>
      <c r="L30" s="10" t="s">
        <v>52</v>
      </c>
      <c r="M30" s="9"/>
      <c r="N30" s="9"/>
    </row>
    <row r="31" spans="1:19" x14ac:dyDescent="0.2">
      <c r="A31" s="9"/>
      <c r="B31" s="9"/>
      <c r="C31" s="9"/>
      <c r="D31" s="53"/>
      <c r="E31" s="53"/>
      <c r="F31" s="9"/>
      <c r="G31" s="9"/>
      <c r="H31" s="9"/>
      <c r="I31" s="9"/>
      <c r="J31" s="9"/>
      <c r="K31" s="9"/>
      <c r="L31" s="9" t="s">
        <v>53</v>
      </c>
      <c r="M31" s="9"/>
      <c r="N31" s="9"/>
    </row>
    <row r="32" spans="1:19" x14ac:dyDescent="0.2">
      <c r="A32" s="9"/>
      <c r="B32" s="9"/>
      <c r="C32" s="9"/>
      <c r="D32" s="53"/>
      <c r="E32" s="53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9"/>
      <c r="B33" s="9"/>
      <c r="C33" s="9"/>
      <c r="D33" s="53"/>
      <c r="E33" s="53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s="9"/>
      <c r="B34" s="9"/>
      <c r="C34" s="9"/>
      <c r="D34" s="53"/>
      <c r="E34" s="53"/>
      <c r="F34" s="9"/>
      <c r="G34" s="9"/>
      <c r="H34" s="9"/>
      <c r="I34" s="9"/>
      <c r="J34" s="9"/>
      <c r="K34" s="9"/>
      <c r="L34" s="9"/>
      <c r="M34" s="9"/>
      <c r="N34" s="9"/>
    </row>
  </sheetData>
  <autoFilter ref="A5:S24"/>
  <mergeCells count="5">
    <mergeCell ref="A24:F24"/>
    <mergeCell ref="A4:G4"/>
    <mergeCell ref="H4:L4"/>
    <mergeCell ref="M4:Q4"/>
    <mergeCell ref="R4:S4"/>
  </mergeCells>
  <pageMargins left="0.7" right="0.7" top="0.75" bottom="0.75" header="0.3" footer="0.3"/>
  <pageSetup paperSize="10000" scale="62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</vt:lpstr>
      <vt:lpstr>RANHAM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2016-02-19T07:34:25Z</cp:lastPrinted>
  <dcterms:created xsi:type="dcterms:W3CDTF">2016-02-19T04:20:59Z</dcterms:created>
  <dcterms:modified xsi:type="dcterms:W3CDTF">2016-02-19T07:34:31Z</dcterms:modified>
</cp:coreProperties>
</file>